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Marketing_Bozor4\Desktop\"/>
    </mc:Choice>
  </mc:AlternateContent>
  <xr:revisionPtr revIDLastSave="0" documentId="13_ncr:1_{E0C227D9-0AC3-46D0-A72E-418C6066CC1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" i="1" l="1"/>
  <c r="I13" i="1"/>
  <c r="O12" i="1"/>
  <c r="G12" i="1"/>
  <c r="C12" i="1" s="1"/>
  <c r="O11" i="1"/>
  <c r="G11" i="1" s="1"/>
  <c r="C11" i="1" s="1"/>
  <c r="O10" i="1"/>
  <c r="G10" i="1"/>
  <c r="C10" i="1" s="1"/>
  <c r="O9" i="1"/>
  <c r="G9" i="1" s="1"/>
  <c r="C9" i="1" s="1"/>
  <c r="O8" i="1"/>
  <c r="G8" i="1"/>
  <c r="C8" i="1" s="1"/>
  <c r="O7" i="1"/>
  <c r="C7" i="1" s="1"/>
  <c r="O6" i="1"/>
  <c r="G6" i="1"/>
  <c r="C6" i="1" s="1"/>
  <c r="C13" i="1" s="1"/>
</calcChain>
</file>

<file path=xl/sharedStrings.xml><?xml version="1.0" encoding="utf-8"?>
<sst xmlns="http://schemas.openxmlformats.org/spreadsheetml/2006/main" count="27" uniqueCount="27">
  <si>
    <t>Агенство:</t>
  </si>
  <si>
    <t>Каналы</t>
  </si>
  <si>
    <t>eqGRP</t>
  </si>
  <si>
    <t>Доля фиксы</t>
  </si>
  <si>
    <t>Доля Prime-time</t>
  </si>
  <si>
    <t>Сезонный коэффицент</t>
  </si>
  <si>
    <t>awwCPP</t>
  </si>
  <si>
    <t>AK</t>
  </si>
  <si>
    <t>Бюджет с АК и НДС</t>
  </si>
  <si>
    <t xml:space="preserve">Агнетская скидка </t>
  </si>
  <si>
    <t xml:space="preserve">Скидка за КП </t>
  </si>
  <si>
    <t>Скидка за первые 14 дней</t>
  </si>
  <si>
    <t xml:space="preserve">Конфигурационная скидка </t>
  </si>
  <si>
    <t>Накопительная скидка</t>
  </si>
  <si>
    <t xml:space="preserve">Скидка </t>
  </si>
  <si>
    <t>Базовый CPP prime-time fix</t>
  </si>
  <si>
    <t>Базовый CPP offprime fix</t>
  </si>
  <si>
    <t>Базовый CPP prime-time плавание</t>
  </si>
  <si>
    <t>Базовый CPP offprime плавание</t>
  </si>
  <si>
    <t>Sevimli</t>
  </si>
  <si>
    <t>Milliy</t>
  </si>
  <si>
    <t>Rossiya 1</t>
  </si>
  <si>
    <t>Perviy</t>
  </si>
  <si>
    <t>NTV</t>
  </si>
  <si>
    <t>Uzreport</t>
  </si>
  <si>
    <t>RENESSANS TV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</si>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</sst>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\ _р_._-;\-* #,##0\ _р_._-;_-* &quot;-&quot;??\ _р_._-;_-@_-"/>
    <numFmt numFmtId="165" formatCode="#,##0\ [$UZS]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9">
    <xf numFmtId="0" fontId="0" fillId="0" borderId="0" xfId="0"/>
    <xf numFmtId="9" fontId="0" fillId="0" borderId="5" xfId="2" applyFont="1" applyFill="1" applyBorder="1" applyProtection="1"/>
    <xf numFmtId="9" fontId="0" fillId="0" borderId="8" xfId="2" applyFont="1" applyFill="1" applyBorder="1" applyProtection="1"/>
    <xf numFmtId="0" fontId="4" fillId="0" borderId="0" xfId="0" applyFont="1" applyAlignment="1" applyProtection="1">
      <alignment horizontal="right"/>
    </xf>
    <xf numFmtId="0" fontId="0" fillId="2" borderId="0" xfId="0" applyFill="1" applyProtection="1"/>
    <xf numFmtId="0" fontId="0" fillId="0" borderId="0" xfId="0" applyProtection="1"/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wrapText="1"/>
    </xf>
    <xf numFmtId="0" fontId="3" fillId="3" borderId="3" xfId="0" applyFont="1" applyFill="1" applyBorder="1" applyAlignment="1" applyProtection="1">
      <alignment wrapText="1"/>
    </xf>
    <xf numFmtId="0" fontId="0" fillId="0" borderId="4" xfId="0" applyBorder="1" applyAlignment="1" applyProtection="1">
      <alignment horizontal="center" vertical="center"/>
    </xf>
    <xf numFmtId="1" fontId="0" fillId="0" borderId="5" xfId="0" applyNumberFormat="1" applyBorder="1" applyAlignment="1" applyProtection="1">
      <alignment horizontal="center" vertical="center"/>
    </xf>
    <xf numFmtId="9" fontId="0" fillId="0" borderId="5" xfId="2" applyFont="1" applyBorder="1" applyAlignment="1" applyProtection="1">
      <alignment horizontal="center" vertical="center"/>
    </xf>
    <xf numFmtId="164" fontId="0" fillId="0" borderId="5" xfId="0" applyNumberFormat="1" applyBorder="1" applyAlignment="1" applyProtection="1">
      <alignment horizontal="center" vertical="center"/>
    </xf>
    <xf numFmtId="9" fontId="0" fillId="2" borderId="5" xfId="2" applyFont="1" applyFill="1" applyBorder="1" applyAlignment="1" applyProtection="1">
      <alignment horizontal="center"/>
    </xf>
    <xf numFmtId="165" fontId="0" fillId="0" borderId="5" xfId="0" applyNumberFormat="1" applyBorder="1" applyProtection="1"/>
    <xf numFmtId="9" fontId="0" fillId="0" borderId="5" xfId="2" applyFont="1" applyBorder="1" applyProtection="1"/>
    <xf numFmtId="164" fontId="5" fillId="0" borderId="5" xfId="1" applyNumberFormat="1" applyFont="1" applyFill="1" applyBorder="1" applyProtection="1"/>
    <xf numFmtId="164" fontId="5" fillId="0" borderId="6" xfId="1" applyNumberFormat="1" applyFont="1" applyFill="1" applyBorder="1" applyProtection="1"/>
    <xf numFmtId="0" fontId="5" fillId="0" borderId="4" xfId="0" applyFont="1" applyBorder="1" applyAlignment="1" applyProtection="1">
      <alignment horizontal="center" vertical="center"/>
    </xf>
    <xf numFmtId="164" fontId="1" fillId="0" borderId="5" xfId="1" applyNumberFormat="1" applyFont="1" applyFill="1" applyBorder="1" applyProtection="1"/>
    <xf numFmtId="164" fontId="1" fillId="0" borderId="6" xfId="1" applyNumberFormat="1" applyFont="1" applyFill="1" applyBorder="1" applyProtection="1"/>
    <xf numFmtId="0" fontId="0" fillId="0" borderId="7" xfId="0" applyBorder="1" applyAlignment="1" applyProtection="1">
      <alignment horizontal="center" vertical="center"/>
    </xf>
    <xf numFmtId="1" fontId="0" fillId="0" borderId="8" xfId="0" applyNumberFormat="1" applyBorder="1" applyAlignment="1" applyProtection="1">
      <alignment horizontal="center" vertical="center"/>
    </xf>
    <xf numFmtId="9" fontId="0" fillId="0" borderId="8" xfId="2" applyFont="1" applyBorder="1" applyAlignment="1" applyProtection="1">
      <alignment horizontal="center" vertical="center"/>
    </xf>
    <xf numFmtId="164" fontId="0" fillId="0" borderId="8" xfId="0" applyNumberFormat="1" applyBorder="1" applyAlignment="1" applyProtection="1">
      <alignment horizontal="center" vertical="center"/>
    </xf>
    <xf numFmtId="165" fontId="0" fillId="0" borderId="8" xfId="0" applyNumberFormat="1" applyBorder="1" applyProtection="1"/>
    <xf numFmtId="164" fontId="1" fillId="0" borderId="8" xfId="1" applyNumberFormat="1" applyFont="1" applyFill="1" applyBorder="1" applyProtection="1"/>
    <xf numFmtId="164" fontId="1" fillId="0" borderId="9" xfId="1" applyNumberFormat="1" applyFont="1" applyFill="1" applyBorder="1" applyProtection="1"/>
    <xf numFmtId="0" fontId="0" fillId="0" borderId="10" xfId="0" applyBorder="1" applyAlignment="1" applyProtection="1">
      <alignment horizontal="center" vertical="center"/>
    </xf>
    <xf numFmtId="1" fontId="0" fillId="0" borderId="11" xfId="0" applyNumberFormat="1" applyBorder="1" applyAlignment="1" applyProtection="1">
      <alignment horizontal="center" vertical="center"/>
    </xf>
    <xf numFmtId="9" fontId="0" fillId="0" borderId="11" xfId="2" applyFont="1" applyBorder="1" applyAlignment="1" applyProtection="1">
      <alignment horizontal="center" vertical="center"/>
    </xf>
    <xf numFmtId="164" fontId="0" fillId="0" borderId="11" xfId="0" applyNumberFormat="1" applyBorder="1" applyAlignment="1" applyProtection="1">
      <alignment horizontal="center" vertical="center"/>
    </xf>
    <xf numFmtId="9" fontId="0" fillId="0" borderId="11" xfId="2" applyFont="1" applyFill="1" applyBorder="1" applyAlignment="1" applyProtection="1">
      <alignment horizontal="center"/>
    </xf>
    <xf numFmtId="165" fontId="0" fillId="0" borderId="11" xfId="0" applyNumberFormat="1" applyBorder="1" applyProtection="1"/>
    <xf numFmtId="9" fontId="0" fillId="0" borderId="11" xfId="2" applyFont="1" applyFill="1" applyBorder="1" applyProtection="1"/>
    <xf numFmtId="9" fontId="0" fillId="0" borderId="11" xfId="2" applyFont="1" applyBorder="1" applyProtection="1"/>
    <xf numFmtId="164" fontId="1" fillId="0" borderId="11" xfId="1" applyNumberFormat="1" applyFont="1" applyFill="1" applyBorder="1" applyProtection="1"/>
    <xf numFmtId="164" fontId="1" fillId="0" borderId="12" xfId="1" applyNumberFormat="1" applyFont="1" applyFill="1" applyBorder="1" applyProtection="1"/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B1:S13"/>
  <sheetViews>
    <sheetView tabSelected="1" workbookViewId="0">
      <selection activeCell="C1" sqref="C1"/>
    </sheetView>
  </sheetViews>
  <sheetFormatPr defaultRowHeight="15" x14ac:dyDescent="0.25"/>
  <cols>
    <col min="1" max="1" width="9.140625" style="5"/>
    <col min="2" max="2" width="15.28515625" style="5" customWidth="1"/>
    <col min="3" max="3" width="17.140625" style="5" customWidth="1"/>
    <col min="4" max="4" width="11.42578125" style="5" customWidth="1"/>
    <col min="5" max="5" width="17.7109375" style="5" customWidth="1"/>
    <col min="6" max="6" width="13.7109375" style="5" customWidth="1"/>
    <col min="7" max="7" width="23.42578125" style="5" customWidth="1"/>
    <col min="8" max="8" width="8.85546875" style="5"/>
    <col min="9" max="9" width="20" style="5" customWidth="1"/>
    <col min="10" max="10" width="14.85546875" style="5" customWidth="1"/>
    <col min="11" max="12" width="15.140625" style="5" customWidth="1"/>
    <col min="13" max="13" width="19" style="5" customWidth="1"/>
    <col min="14" max="15" width="16.28515625" style="5" customWidth="1"/>
    <col min="16" max="19" width="14.42578125" style="5" customWidth="1"/>
    <col min="20" max="16384" width="9.140625" style="5"/>
  </cols>
  <sheetData>
    <row r="1" spans="2:19" x14ac:dyDescent="0.25">
      <c r="B1" s="3" t="s">
        <v>0</v>
      </c>
      <c r="C1" s="4"/>
    </row>
    <row r="4" spans="2:19" ht="15.75" thickBot="1" x14ac:dyDescent="0.3"/>
    <row r="5" spans="2:19" ht="45" x14ac:dyDescent="0.25">
      <c r="B5" s="6" t="s">
        <v>1</v>
      </c>
      <c r="C5" s="7" t="s">
        <v>2</v>
      </c>
      <c r="D5" s="7" t="s">
        <v>3</v>
      </c>
      <c r="E5" s="7" t="s">
        <v>4</v>
      </c>
      <c r="F5" s="7" t="s">
        <v>5</v>
      </c>
      <c r="G5" s="7" t="s">
        <v>6</v>
      </c>
      <c r="H5" s="7" t="s">
        <v>7</v>
      </c>
      <c r="I5" s="7" t="s">
        <v>8</v>
      </c>
      <c r="J5" s="7" t="s">
        <v>9</v>
      </c>
      <c r="K5" s="7" t="s">
        <v>10</v>
      </c>
      <c r="L5" s="7" t="s">
        <v>11</v>
      </c>
      <c r="M5" s="7" t="s">
        <v>12</v>
      </c>
      <c r="N5" s="7" t="s">
        <v>13</v>
      </c>
      <c r="O5" s="7" t="s">
        <v>14</v>
      </c>
      <c r="P5" s="7" t="s">
        <v>15</v>
      </c>
      <c r="Q5" s="7" t="s">
        <v>16</v>
      </c>
      <c r="R5" s="8" t="s">
        <v>17</v>
      </c>
      <c r="S5" s="9" t="s">
        <v>18</v>
      </c>
    </row>
    <row r="6" spans="2:19" x14ac:dyDescent="0.25">
      <c r="B6" s="10" t="s">
        <v>19</v>
      </c>
      <c r="C6" s="11">
        <f>I6/1.12/(1+H6)/G6</f>
        <v>504.32406057019915</v>
      </c>
      <c r="D6" s="12">
        <v>1</v>
      </c>
      <c r="E6" s="12">
        <v>0.6</v>
      </c>
      <c r="F6" s="12">
        <v>0.05</v>
      </c>
      <c r="G6" s="13">
        <f>(P6*D6*E6+Q6*D6*(1-E6)+R6*(1-D6)*E6+S6*(1-D6)*(1-E6))*(1-O6)*(1+F6)</f>
        <v>2482001.0433036005</v>
      </c>
      <c r="H6" s="14">
        <v>0</v>
      </c>
      <c r="I6" s="15">
        <v>1401940785.8381438</v>
      </c>
      <c r="J6" s="1">
        <v>0.15</v>
      </c>
      <c r="K6" s="1">
        <v>0.1</v>
      </c>
      <c r="L6" s="1">
        <v>0.2</v>
      </c>
      <c r="M6" s="1">
        <v>0.3</v>
      </c>
      <c r="N6" s="1">
        <v>0.44479999999999997</v>
      </c>
      <c r="O6" s="16">
        <f>1-(1-J6)*(1-K6)*(1-M6)*(1-N6)*(1-L6*0.45)</f>
        <v>0.72944826399999996</v>
      </c>
      <c r="P6" s="17">
        <v>9928400</v>
      </c>
      <c r="Q6" s="17">
        <v>6949900</v>
      </c>
      <c r="R6" s="17">
        <v>6949800</v>
      </c>
      <c r="S6" s="18">
        <v>4864930</v>
      </c>
    </row>
    <row r="7" spans="2:19" x14ac:dyDescent="0.25">
      <c r="B7" s="19" t="s">
        <v>20</v>
      </c>
      <c r="C7" s="11">
        <f t="shared" ref="C7:C12" si="0">I7/1.12/(1+H7)/G7</f>
        <v>468.62381813284804</v>
      </c>
      <c r="D7" s="12">
        <v>1</v>
      </c>
      <c r="E7" s="12">
        <v>0.6</v>
      </c>
      <c r="F7" s="12">
        <v>0.05</v>
      </c>
      <c r="G7" s="13">
        <f>(P7*D7*E7+Q7*D7*(1-E7)+R7*(1-D7)*E7+S7*(1-D7)*(1-E7))*(1-O7)*(1+F7)</f>
        <v>2369948.7952183681</v>
      </c>
      <c r="H7" s="14">
        <v>0</v>
      </c>
      <c r="I7" s="15">
        <v>1243888187.577924</v>
      </c>
      <c r="J7" s="1">
        <v>0.15</v>
      </c>
      <c r="K7" s="1">
        <v>0.1</v>
      </c>
      <c r="L7" s="1">
        <v>0.2</v>
      </c>
      <c r="M7" s="1">
        <v>0.3</v>
      </c>
      <c r="N7" s="1">
        <v>0.44479999999999997</v>
      </c>
      <c r="O7" s="16">
        <f t="shared" ref="O7:O12" si="1">1-(1-J7)*(1-K7)*(1-M7)*(1-N7)*(1-L7*0.45)</f>
        <v>0.72944826399999996</v>
      </c>
      <c r="P7" s="20">
        <v>9480200</v>
      </c>
      <c r="Q7" s="20">
        <v>6636100</v>
      </c>
      <c r="R7" s="20">
        <v>6636140</v>
      </c>
      <c r="S7" s="21">
        <v>4645270</v>
      </c>
    </row>
    <row r="8" spans="2:19" x14ac:dyDescent="0.25">
      <c r="B8" s="19" t="s">
        <v>21</v>
      </c>
      <c r="C8" s="11">
        <f t="shared" si="0"/>
        <v>124.25321481974184</v>
      </c>
      <c r="D8" s="12">
        <v>1</v>
      </c>
      <c r="E8" s="12">
        <v>0.6</v>
      </c>
      <c r="F8" s="12">
        <v>0.05</v>
      </c>
      <c r="G8" s="13">
        <f t="shared" ref="G7:G12" si="2">(P8*D8*E8+Q8*D8*(1-E8)+R8*(1-D8)*E8+S8*(1-D8)*(1-E8))*(1-O8)*(1+F8)</f>
        <v>1164838.8552091201</v>
      </c>
      <c r="H8" s="14">
        <v>0</v>
      </c>
      <c r="I8" s="15">
        <v>162103169.2074827</v>
      </c>
      <c r="J8" s="1">
        <v>0.15</v>
      </c>
      <c r="K8" s="1">
        <v>0.1</v>
      </c>
      <c r="L8" s="1">
        <v>0.2</v>
      </c>
      <c r="M8" s="1">
        <v>0.3</v>
      </c>
      <c r="N8" s="1">
        <v>0.44479999999999997</v>
      </c>
      <c r="O8" s="16">
        <f t="shared" si="1"/>
        <v>0.72944826399999996</v>
      </c>
      <c r="P8" s="20">
        <v>4662000</v>
      </c>
      <c r="Q8" s="20">
        <v>3258000</v>
      </c>
      <c r="R8" s="20">
        <v>3263400</v>
      </c>
      <c r="S8" s="21">
        <v>2280600</v>
      </c>
    </row>
    <row r="9" spans="2:19" x14ac:dyDescent="0.25">
      <c r="B9" s="19" t="s">
        <v>22</v>
      </c>
      <c r="C9" s="11">
        <f t="shared" si="0"/>
        <v>120.55110526005762</v>
      </c>
      <c r="D9" s="12">
        <v>1</v>
      </c>
      <c r="E9" s="12">
        <v>0.6</v>
      </c>
      <c r="F9" s="12">
        <v>0.05</v>
      </c>
      <c r="G9" s="13">
        <f t="shared" si="2"/>
        <v>1164838.8552091201</v>
      </c>
      <c r="H9" s="14">
        <v>0</v>
      </c>
      <c r="I9" s="15">
        <v>157273324.81875801</v>
      </c>
      <c r="J9" s="1">
        <v>0.15</v>
      </c>
      <c r="K9" s="1">
        <v>0.1</v>
      </c>
      <c r="L9" s="1">
        <v>0.2</v>
      </c>
      <c r="M9" s="1">
        <v>0.3</v>
      </c>
      <c r="N9" s="1">
        <v>0.44479999999999997</v>
      </c>
      <c r="O9" s="16">
        <f t="shared" si="1"/>
        <v>0.72944826399999996</v>
      </c>
      <c r="P9" s="20">
        <v>4662000</v>
      </c>
      <c r="Q9" s="20">
        <v>3258000</v>
      </c>
      <c r="R9" s="20">
        <v>3263400</v>
      </c>
      <c r="S9" s="21">
        <v>2280600</v>
      </c>
    </row>
    <row r="10" spans="2:19" x14ac:dyDescent="0.25">
      <c r="B10" s="19" t="s">
        <v>23</v>
      </c>
      <c r="C10" s="11">
        <f t="shared" si="0"/>
        <v>125.76010363549257</v>
      </c>
      <c r="D10" s="12">
        <v>1</v>
      </c>
      <c r="E10" s="12">
        <v>0.6</v>
      </c>
      <c r="F10" s="12">
        <v>0.05</v>
      </c>
      <c r="G10" s="13">
        <f t="shared" si="2"/>
        <v>1164838.8552091201</v>
      </c>
      <c r="H10" s="14">
        <v>0</v>
      </c>
      <c r="I10" s="15">
        <v>164069085.76771718</v>
      </c>
      <c r="J10" s="1">
        <v>0.15</v>
      </c>
      <c r="K10" s="1">
        <v>0.1</v>
      </c>
      <c r="L10" s="1">
        <v>0.2</v>
      </c>
      <c r="M10" s="1">
        <v>0.3</v>
      </c>
      <c r="N10" s="1">
        <v>0.44479999999999997</v>
      </c>
      <c r="O10" s="16">
        <f t="shared" si="1"/>
        <v>0.72944826399999996</v>
      </c>
      <c r="P10" s="20">
        <v>4662000</v>
      </c>
      <c r="Q10" s="20">
        <v>3258000</v>
      </c>
      <c r="R10" s="20">
        <v>3263400</v>
      </c>
      <c r="S10" s="21">
        <v>2280600</v>
      </c>
    </row>
    <row r="11" spans="2:19" x14ac:dyDescent="0.25">
      <c r="B11" s="10" t="s">
        <v>24</v>
      </c>
      <c r="C11" s="11">
        <f t="shared" si="0"/>
        <v>61.153483746844451</v>
      </c>
      <c r="D11" s="12">
        <v>1</v>
      </c>
      <c r="E11" s="12">
        <v>0.6</v>
      </c>
      <c r="F11" s="12">
        <v>0.05</v>
      </c>
      <c r="G11" s="13">
        <f t="shared" si="2"/>
        <v>1265300.6669241122</v>
      </c>
      <c r="H11" s="14">
        <v>0</v>
      </c>
      <c r="I11" s="15">
        <v>86662849.021968976</v>
      </c>
      <c r="J11" s="1">
        <v>0.15</v>
      </c>
      <c r="K11" s="1">
        <v>0.1</v>
      </c>
      <c r="L11" s="1">
        <v>0.2</v>
      </c>
      <c r="M11" s="1">
        <v>0.3</v>
      </c>
      <c r="N11" s="1">
        <v>0.44479999999999997</v>
      </c>
      <c r="O11" s="16">
        <f t="shared" si="1"/>
        <v>0.72944826399999996</v>
      </c>
      <c r="P11" s="20">
        <v>5061400</v>
      </c>
      <c r="Q11" s="20">
        <v>3543000</v>
      </c>
      <c r="R11" s="20">
        <v>3542980</v>
      </c>
      <c r="S11" s="21">
        <v>2480100</v>
      </c>
    </row>
    <row r="12" spans="2:19" ht="15.75" thickBot="1" x14ac:dyDescent="0.3">
      <c r="B12" s="22" t="s">
        <v>25</v>
      </c>
      <c r="C12" s="23">
        <f t="shared" si="0"/>
        <v>105.24778115721438</v>
      </c>
      <c r="D12" s="24">
        <v>1</v>
      </c>
      <c r="E12" s="24">
        <v>0.6</v>
      </c>
      <c r="F12" s="24">
        <v>0.05</v>
      </c>
      <c r="G12" s="25">
        <f t="shared" si="2"/>
        <v>1167027.4023119716</v>
      </c>
      <c r="H12" s="14">
        <v>0</v>
      </c>
      <c r="I12" s="26">
        <v>137566290.00016311</v>
      </c>
      <c r="J12" s="2">
        <v>0.15</v>
      </c>
      <c r="K12" s="2">
        <v>0.1</v>
      </c>
      <c r="L12" s="1">
        <v>0.2</v>
      </c>
      <c r="M12" s="2">
        <v>0.3</v>
      </c>
      <c r="N12" s="1">
        <v>0.44479999999999997</v>
      </c>
      <c r="O12" s="16">
        <f t="shared" si="1"/>
        <v>0.72944826399999996</v>
      </c>
      <c r="P12" s="27">
        <v>4668300</v>
      </c>
      <c r="Q12" s="27">
        <v>3267810</v>
      </c>
      <c r="R12" s="27">
        <v>3267810</v>
      </c>
      <c r="S12" s="28">
        <v>2287467</v>
      </c>
    </row>
    <row r="13" spans="2:19" ht="15.75" thickBot="1" x14ac:dyDescent="0.3">
      <c r="B13" s="29" t="s">
        <v>26</v>
      </c>
      <c r="C13" s="30">
        <f>SUM(C6:C12)</f>
        <v>1509.9135673223982</v>
      </c>
      <c r="D13" s="31"/>
      <c r="E13" s="31"/>
      <c r="F13" s="31"/>
      <c r="G13" s="32"/>
      <c r="H13" s="33"/>
      <c r="I13" s="34">
        <f>SUM(I6:I12)</f>
        <v>3353503692.2321582</v>
      </c>
      <c r="J13" s="35"/>
      <c r="K13" s="35"/>
      <c r="L13" s="35"/>
      <c r="M13" s="35"/>
      <c r="N13" s="35"/>
      <c r="O13" s="36"/>
      <c r="P13" s="37"/>
      <c r="Q13" s="37"/>
      <c r="R13" s="37"/>
      <c r="S13" s="38"/>
    </row>
  </sheetData>
  <sheetProtection sheet="1" formatCells="0" formatColumns="0" formatRows="0" insertColumns="0" insertRows="0" insertHyperlinks="0" deleteColumns="0" deleteRows="0" sort="0" autoFilter="0" pivotTables="0"/>
  <protectedRanges>
    <protectedRange sqref="C1 H6:H12" name="Диапазон1"/>
  </protectedRange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Marketing_Bozor4</dc:creator>
  <cp:lastModifiedBy>Marketing_Bozor4</cp:lastModifiedBy>
  <dcterms:created xsi:type="dcterms:W3CDTF">2015-06-05T18:19:34Z</dcterms:created>
  <dcterms:modified xsi:type="dcterms:W3CDTF">2025-02-06T09:57:47Z</dcterms:modified>
</cp:coreProperties>
</file>